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11. Ноябрь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 refMode="R1C1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</workbook>
</file>

<file path=xl/calcChain.xml><?xml version="1.0" encoding="utf-8"?>
<calcChain xmlns="http://schemas.openxmlformats.org/spreadsheetml/2006/main">
  <c r="D20" i="10" l="1"/>
  <c r="G20" i="10"/>
  <c r="G6" i="10" s="1"/>
  <c r="H7" i="10" l="1"/>
  <c r="I7" i="10" s="1"/>
  <c r="H5" i="10"/>
  <c r="H15" i="10"/>
  <c r="H18" i="10"/>
  <c r="H17" i="10"/>
  <c r="H16" i="10"/>
  <c r="H14" i="10"/>
  <c r="H13" i="10"/>
  <c r="H20" i="10" l="1"/>
  <c r="H6" i="10"/>
  <c r="I6" i="10" s="1"/>
  <c r="I8" i="10" s="1"/>
  <c r="G6" i="9" l="1"/>
  <c r="F9" i="9"/>
  <c r="F6" i="9" l="1"/>
  <c r="E6" i="9" l="1"/>
  <c r="H8" i="10" l="1"/>
  <c r="E9" i="9" l="1"/>
</calcChain>
</file>

<file path=xl/sharedStrings.xml><?xml version="1.0" encoding="utf-8"?>
<sst xmlns="http://schemas.openxmlformats.org/spreadsheetml/2006/main" count="61" uniqueCount="55">
  <si>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</si>
  <si>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</si>
  <si>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</si>
  <si>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</si>
  <si>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</si>
  <si>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</si>
  <si>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</si>
  <si>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</si>
  <si>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</si>
  <si>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</si>
  <si>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</si>
  <si>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</si>
  <si>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</si>
  <si>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</si>
  <si>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</si>
  <si>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</si>
  <si>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</si>
  <si>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</si>
  <si>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</si>
  <si>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</si>
  <si>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</si>
  <si>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</si>
  <si>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</si>
  <si>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</si>
  <si>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</si>
  <si>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</si>
  <si>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</si>
  <si>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</si>
  <si>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</si>
  <si>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</si>
  <si>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</si>
  <si>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</si>
  <si>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</si>
  <si>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</si>
  <si>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</si>
  <si>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</si>
  <si>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</si>
  <si>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</si>
  <si>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</si>
  <si>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</si>
  <si>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</si>
  <si>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</si>
  <si>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</si>
  <si>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</si>
  <si>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</si>
  <si>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</si>
  <si>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</si>
  <si>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</si>
  <si>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</si>
  <si>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Отчет по вывозу ТКО за июль 2021 г.</t>
  </si>
  <si>
    <t>СПРО-2021-7453550 от 28.10.2021</t>
  </si>
  <si>
    <t>с 10.2021</t>
  </si>
  <si>
    <t>Фомичева Е.Л.</t>
  </si>
  <si>
    <t>К1пом. 08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</si>
  <si>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д.1к.3</t>
    </r>
    <r>
      <rPr>
        <b/>
        <sz val="10"/>
        <rFont val="Times New Roman"/>
        <family val="1"/>
        <charset val="204"/>
      </rPr>
      <t xml:space="preserve"> ноябрь </t>
    </r>
    <r>
      <rPr>
        <b/>
        <sz val="12"/>
        <rFont val="Times New Roman"/>
        <family val="1"/>
        <charset val="204"/>
      </rPr>
      <t>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</si>
</sst>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4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</font>
    <font>
      <sz val="10"/>
      <name val="Tms Rmn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9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5" fontId="20" fillId="0" borderId="3" xfId="1" applyFont="1" applyBorder="1"/>
    <xf numFmtId="2" fontId="20" fillId="0" borderId="3" xfId="0" applyNumberFormat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6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" fontId="8" fillId="0" borderId="3" xfId="0" applyNumberFormat="1" applyFont="1" applyBorder="1"/>
    <xf numFmtId="0" fontId="6" fillId="0" borderId="3" xfId="0" applyFont="1" applyBorder="1"/>
    <xf numFmtId="165" fontId="18" fillId="3" borderId="3" xfId="1" applyFont="1" applyFill="1" applyBorder="1"/>
    <xf numFmtId="2" fontId="7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2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="130" zoomScaleNormal="130" workbookViewId="0">
      <selection activeCell="D5" sqref="D5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6" t="s">
        <v>54</v>
      </c>
      <c r="B1" s="47"/>
      <c r="C1" s="47"/>
      <c r="D1" s="47"/>
      <c r="E1" s="47"/>
      <c r="F1" s="47"/>
      <c r="G1" s="48"/>
    </row>
    <row r="2" spans="1:11" ht="22.5" customHeight="1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>
      <c r="A5" s="9" t="s">
        <v>18</v>
      </c>
      <c r="B5" s="7" t="s">
        <v>9</v>
      </c>
      <c r="C5" s="4" t="s">
        <v>10</v>
      </c>
      <c r="D5" s="45">
        <v>72243.03</v>
      </c>
      <c r="E5" s="35">
        <v>210.02</v>
      </c>
      <c r="F5" s="13"/>
      <c r="G5" s="13"/>
    </row>
    <row r="6" spans="1:11" ht="39.75" customHeight="1">
      <c r="A6" s="9" t="s">
        <v>18</v>
      </c>
      <c r="B6" s="7" t="s">
        <v>13</v>
      </c>
      <c r="C6" s="4" t="s">
        <v>10</v>
      </c>
      <c r="D6" s="14"/>
      <c r="E6" s="36">
        <f>E7*0.051</f>
        <v>27.437999999999999</v>
      </c>
      <c r="F6" s="36">
        <f t="shared" ref="F6:G6" si="0">F7*0.051</f>
        <v>5.1050999999999993</v>
      </c>
      <c r="G6" s="36">
        <f t="shared" si="0"/>
        <v>0.56099999999999994</v>
      </c>
      <c r="H6" s="3"/>
      <c r="I6" s="18"/>
      <c r="J6" s="20"/>
    </row>
    <row r="7" spans="1:11" ht="39.75" customHeight="1">
      <c r="A7" s="9" t="s">
        <v>11</v>
      </c>
      <c r="B7" s="5" t="s">
        <v>21</v>
      </c>
      <c r="C7" s="4" t="s">
        <v>15</v>
      </c>
      <c r="D7" s="14"/>
      <c r="E7" s="22">
        <v>538</v>
      </c>
      <c r="F7" s="22">
        <v>100.1</v>
      </c>
      <c r="G7" s="23">
        <v>11</v>
      </c>
      <c r="H7" s="3"/>
      <c r="I7" s="19"/>
      <c r="J7" s="21"/>
      <c r="K7" s="17"/>
    </row>
    <row r="8" spans="1:11" ht="24" customHeight="1">
      <c r="A8" s="9" t="s">
        <v>11</v>
      </c>
      <c r="B8" s="5" t="s">
        <v>20</v>
      </c>
      <c r="C8" s="4" t="s">
        <v>15</v>
      </c>
      <c r="D8" s="16"/>
      <c r="E8" s="22">
        <v>856</v>
      </c>
      <c r="F8" s="22">
        <v>134.19999999999999</v>
      </c>
      <c r="G8" s="23">
        <v>11</v>
      </c>
      <c r="H8" s="3"/>
    </row>
    <row r="9" spans="1:11" ht="24" customHeight="1">
      <c r="A9" s="9" t="s">
        <v>11</v>
      </c>
      <c r="B9" s="8" t="s">
        <v>16</v>
      </c>
      <c r="C9" s="4" t="s">
        <v>15</v>
      </c>
      <c r="D9" s="14"/>
      <c r="E9" s="22">
        <f>E7+E8</f>
        <v>1394</v>
      </c>
      <c r="F9" s="22">
        <f>F7+F8</f>
        <v>234.29999999999998</v>
      </c>
      <c r="G9" s="23">
        <v>22</v>
      </c>
      <c r="H9" s="2"/>
    </row>
    <row r="10" spans="1:11" ht="24" customHeight="1">
      <c r="A10" s="9" t="s">
        <v>14</v>
      </c>
      <c r="B10" s="7" t="s">
        <v>17</v>
      </c>
      <c r="C10" s="4" t="s">
        <v>12</v>
      </c>
      <c r="D10" s="14"/>
      <c r="E10" s="25">
        <v>41236</v>
      </c>
      <c r="F10" s="13"/>
      <c r="G10" s="24">
        <v>6022</v>
      </c>
      <c r="H10" s="6"/>
    </row>
    <row r="15" spans="1:11">
      <c r="I15" s="2"/>
    </row>
    <row r="16" spans="1:11">
      <c r="H16" s="15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20"/>
  <sheetViews>
    <sheetView workbookViewId="0">
      <selection activeCell="I8" sqref="I8"/>
    </sheetView>
  </sheetViews>
  <sheetFormatPr defaultRowHeight="12.75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51" t="s">
        <v>49</v>
      </c>
      <c r="B2" s="51"/>
      <c r="C2" s="51"/>
      <c r="D2" s="51"/>
      <c r="E2" s="51"/>
      <c r="F2" s="51"/>
      <c r="G2" s="51"/>
      <c r="H2" s="51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52" t="s">
        <v>23</v>
      </c>
      <c r="B4" s="52"/>
      <c r="C4" s="52"/>
      <c r="D4" s="52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>
      <c r="A5" s="53" t="s">
        <v>27</v>
      </c>
      <c r="B5" s="53"/>
      <c r="C5" s="53"/>
      <c r="D5" s="53"/>
      <c r="E5" s="11">
        <v>34412.1</v>
      </c>
      <c r="F5" s="29">
        <v>891.53</v>
      </c>
      <c r="G5" s="29">
        <v>234.21</v>
      </c>
      <c r="H5" s="30">
        <f>G5*F5</f>
        <v>208805.24129999999</v>
      </c>
      <c r="I5" s="31"/>
    </row>
    <row r="6" spans="1:9" ht="18.75">
      <c r="A6" s="39"/>
      <c r="B6" s="40"/>
      <c r="C6" s="40"/>
      <c r="D6" s="41"/>
      <c r="E6" s="11"/>
      <c r="F6" s="29"/>
      <c r="G6" s="29">
        <f>G5-G20</f>
        <v>218.733</v>
      </c>
      <c r="H6" s="44">
        <f>H5-H20</f>
        <v>195027.79199</v>
      </c>
      <c r="I6" s="31">
        <f>H6/E5</f>
        <v>5.6674190761389163</v>
      </c>
    </row>
    <row r="7" spans="1:9" ht="18.75">
      <c r="A7" s="54" t="s">
        <v>28</v>
      </c>
      <c r="B7" s="55"/>
      <c r="C7" s="55"/>
      <c r="D7" s="56"/>
      <c r="E7" s="11">
        <v>34412.1</v>
      </c>
      <c r="F7" s="29">
        <v>891.53</v>
      </c>
      <c r="G7" s="29">
        <v>0.9</v>
      </c>
      <c r="H7" s="44">
        <f>F7*G7*10.14</f>
        <v>8136.1027800000002</v>
      </c>
      <c r="I7" s="31">
        <f>H7/E7</f>
        <v>0.23643145230892623</v>
      </c>
    </row>
    <row r="8" spans="1:9" ht="20.25">
      <c r="A8" s="50" t="s">
        <v>29</v>
      </c>
      <c r="B8" s="50"/>
      <c r="C8" s="50"/>
      <c r="D8" s="50"/>
      <c r="E8" s="32"/>
      <c r="F8" s="28"/>
      <c r="G8" s="28"/>
      <c r="H8" s="33">
        <f>SUM(H6:H7)</f>
        <v>203163.89476999998</v>
      </c>
      <c r="I8" s="34">
        <f>SUM(I5:I7)</f>
        <v>5.9038505284478422</v>
      </c>
    </row>
    <row r="12" spans="1:9" ht="15.7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42">
        <f>F5*G13</f>
        <v>641.90159999999992</v>
      </c>
    </row>
    <row r="14" spans="1:9" ht="15.7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42">
        <f>F5*G14</f>
        <v>383.80366499999997</v>
      </c>
    </row>
    <row r="15" spans="1:9" ht="15.7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42">
        <f>F5*G15</f>
        <v>3108.3193449999999</v>
      </c>
    </row>
    <row r="16" spans="1:9" ht="15.7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42">
        <f>F5*G16</f>
        <v>713.22400000000005</v>
      </c>
    </row>
    <row r="17" spans="1:9" ht="15.7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42">
        <f>F5*G17</f>
        <v>258.5437</v>
      </c>
    </row>
    <row r="18" spans="1:9" ht="15.7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42">
        <f>F5*G18</f>
        <v>6151.5569999999998</v>
      </c>
    </row>
    <row r="19" spans="1:9" ht="15.75">
      <c r="A19" s="38">
        <v>7</v>
      </c>
      <c r="B19" s="38" t="s">
        <v>50</v>
      </c>
      <c r="C19" s="38"/>
      <c r="D19" s="38">
        <v>131</v>
      </c>
      <c r="E19" s="38" t="s">
        <v>52</v>
      </c>
      <c r="F19" s="38" t="s">
        <v>53</v>
      </c>
      <c r="G19" s="38">
        <v>2.85</v>
      </c>
      <c r="H19" s="42">
        <v>2520.1</v>
      </c>
      <c r="I19" s="10" t="s">
        <v>51</v>
      </c>
    </row>
    <row r="20" spans="1:9" ht="15.75">
      <c r="A20" s="38"/>
      <c r="B20" s="38"/>
      <c r="C20" s="38"/>
      <c r="D20" s="42">
        <f>SUM(D13:D19)</f>
        <v>666</v>
      </c>
      <c r="E20" s="38"/>
      <c r="F20" s="38"/>
      <c r="G20" s="43">
        <f>SUM(G13:G19)</f>
        <v>15.477</v>
      </c>
      <c r="H20" s="42">
        <f>SUM(H13:H19)</f>
        <v>13777.44931</v>
      </c>
    </row>
  </sheetData>
  <customSheetViews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1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4"/>
    </customSheetView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2021-10-28T08:56:10Z</cp:lastPrinted>
  <dcterms:created xsi:type="dcterms:W3CDTF">1996-10-08T23:32:33Z</dcterms:created>
  <dcterms:modified xsi:type="dcterms:W3CDTF">2021-12-02T12:08:49Z</dcterms:modified>
</cp:coreProperties>
</file>